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<sst xmlns="http://schemas.openxmlformats.org/spreadsheetml/2006/main" count="238" uniqueCount="108">
  <si>
    <t>New York</t>
  </si>
  <si>
    <t>Connecticut</t>
  </si>
  <si>
    <t>New Jersey</t>
  </si>
  <si>
    <t>Massachusetts</t>
  </si>
  <si>
    <t>Delaware</t>
  </si>
  <si>
    <t>Maine</t>
  </si>
  <si>
    <t>Vermont</t>
  </si>
  <si>
    <t>Florida</t>
  </si>
  <si>
    <t>Rhode Island</t>
  </si>
  <si>
    <t>Pennsylvania</t>
  </si>
  <si>
    <t>Wyoming</t>
  </si>
  <si>
    <t>New Hampshire</t>
  </si>
  <si>
    <t>Maryland</t>
  </si>
  <si>
    <t>Texas</t>
  </si>
  <si>
    <t>Washington</t>
  </si>
  <si>
    <t>State</t>
  </si>
  <si>
    <t># of Shooters</t>
  </si>
  <si>
    <t>Zone 1</t>
  </si>
  <si>
    <t>Out - Zone Shooters</t>
  </si>
  <si>
    <t>In - Zone Shooters</t>
  </si>
  <si>
    <t>Percentage In Zone</t>
  </si>
  <si>
    <t>Club:</t>
  </si>
  <si>
    <t>State:</t>
  </si>
  <si>
    <t>Zone 2</t>
  </si>
  <si>
    <t>Virginia</t>
  </si>
  <si>
    <t>California</t>
  </si>
  <si>
    <t>Zone 3</t>
  </si>
  <si>
    <t>Tennessee</t>
  </si>
  <si>
    <t>Ohio</t>
  </si>
  <si>
    <t>Michigan</t>
  </si>
  <si>
    <t>Indiana</t>
  </si>
  <si>
    <t>Kentucky</t>
  </si>
  <si>
    <t>North Carolina</t>
  </si>
  <si>
    <t>Zone 4</t>
  </si>
  <si>
    <t>Georgia</t>
  </si>
  <si>
    <t>Alabama</t>
  </si>
  <si>
    <t>South Carolina</t>
  </si>
  <si>
    <t>Mississippi</t>
  </si>
  <si>
    <t>Illinois</t>
  </si>
  <si>
    <t>Kansas</t>
  </si>
  <si>
    <t>Missouri</t>
  </si>
  <si>
    <t>Iowa</t>
  </si>
  <si>
    <t>Zone 5</t>
  </si>
  <si>
    <t>Louisiana</t>
  </si>
  <si>
    <t>Minnesota</t>
  </si>
  <si>
    <t>Arkansas</t>
  </si>
  <si>
    <t>Nebraska</t>
  </si>
  <si>
    <t>Oklahoma</t>
  </si>
  <si>
    <t>Wisconsin</t>
  </si>
  <si>
    <t>Arizona</t>
  </si>
  <si>
    <t>Zone 6</t>
  </si>
  <si>
    <t>Nevada</t>
  </si>
  <si>
    <t>Oregon</t>
  </si>
  <si>
    <t>Montana</t>
  </si>
  <si>
    <t>Idaho</t>
  </si>
  <si>
    <t>Colorado</t>
  </si>
  <si>
    <t>New Mexico</t>
  </si>
  <si>
    <t>Utah</t>
  </si>
  <si>
    <t>Zone 7</t>
  </si>
  <si>
    <t>TOTAL</t>
  </si>
  <si>
    <t>RI</t>
  </si>
  <si>
    <t>Total</t>
  </si>
  <si>
    <t>South Dakota</t>
  </si>
  <si>
    <t>Avg. Size Shoot</t>
  </si>
  <si>
    <t>NY</t>
  </si>
  <si>
    <t>PA</t>
  </si>
  <si>
    <t>Hawaii</t>
  </si>
  <si>
    <t>Variance</t>
  </si>
  <si>
    <t xml:space="preserve">Addieville East </t>
  </si>
  <si>
    <t>Farm</t>
  </si>
  <si>
    <t xml:space="preserve">Hopkins Game </t>
  </si>
  <si>
    <t>MD</t>
  </si>
  <si>
    <t>Blue Grass Skeet</t>
  </si>
  <si>
    <t xml:space="preserve">&amp; Sporting Clays </t>
  </si>
  <si>
    <t>KY</t>
  </si>
  <si>
    <t>Bradford Sportsman's</t>
  </si>
  <si>
    <t>Club</t>
  </si>
  <si>
    <t>FL</t>
  </si>
  <si>
    <t>Caribou Gun Club</t>
  </si>
  <si>
    <t>MN</t>
  </si>
  <si>
    <t>Cajun Elite</t>
  </si>
  <si>
    <t>LA</t>
  </si>
  <si>
    <t>Western Wings Birds</t>
  </si>
  <si>
    <t>&amp; Clays</t>
  </si>
  <si>
    <t>ID</t>
  </si>
  <si>
    <t>Canada</t>
  </si>
  <si>
    <t>North Dakota</t>
  </si>
  <si>
    <t>Alaska</t>
  </si>
  <si>
    <t>Total Zone Shoot Attendence</t>
  </si>
  <si>
    <t>2011 NSCA ZONE SHOOTS</t>
  </si>
  <si>
    <t>Ten Mile River</t>
  </si>
  <si>
    <t>Preserve</t>
  </si>
  <si>
    <t xml:space="preserve">Blue Ridge </t>
  </si>
  <si>
    <t>Sportsman's Club</t>
  </si>
  <si>
    <t>West Virginia</t>
  </si>
  <si>
    <t>Hill N' Dale</t>
  </si>
  <si>
    <t>OH</t>
  </si>
  <si>
    <t>Cheroke Rose</t>
  </si>
  <si>
    <t>GA</t>
  </si>
  <si>
    <t>Flint Oak</t>
  </si>
  <si>
    <t>KS</t>
  </si>
  <si>
    <t>England</t>
  </si>
  <si>
    <t>Mexico</t>
  </si>
  <si>
    <t>Fossil Pointe</t>
  </si>
  <si>
    <t>TX</t>
  </si>
  <si>
    <t>Michiigan</t>
  </si>
  <si>
    <t>Ben Avery</t>
  </si>
  <si>
    <t>AZ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</si>
</sst>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  <numFmt numFmtId="167" formatCode="[$-409]h:mm:ss\ AM/PM"/>
    <numFmt numFmtId="168" formatCode="[$-409]dddd\,\ mmmm\ dd\,\ yyyy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30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2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4" fillId="24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4" fontId="24" fillId="24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right"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tabSelected="1" zoomScale="75" zoomScaleNormal="75" zoomScalePageLayoutView="0" workbookViewId="0" topLeftCell="A1">
      <selection activeCell="T29" sqref="T29"/>
    </sheetView>
  </sheetViews>
  <sheetFormatPr defaultColWidth="9.140625" defaultRowHeight="15"/>
  <cols>
    <col min="1" max="1" width="15.28125" style="0" bestFit="1" customWidth="1"/>
    <col min="2" max="2" width="8.8515625" style="0" bestFit="1" customWidth="1"/>
    <col min="3" max="3" width="2.7109375" style="0" customWidth="1"/>
    <col min="4" max="4" width="10.28125" style="0" bestFit="1" customWidth="1"/>
    <col min="5" max="5" width="8.8515625" style="0" bestFit="1" customWidth="1"/>
    <col min="6" max="6" width="10.7109375" style="0" customWidth="1"/>
    <col min="7" max="7" width="3.28125" style="0" customWidth="1"/>
    <col min="8" max="8" width="12.7109375" style="0" bestFit="1" customWidth="1"/>
    <col min="9" max="9" width="8.8515625" style="0" customWidth="1"/>
    <col min="10" max="10" width="2.57421875" style="0" customWidth="1"/>
    <col min="11" max="11" width="10.28125" style="0" bestFit="1" customWidth="1"/>
    <col min="12" max="12" width="8.8515625" style="0" bestFit="1" customWidth="1"/>
    <col min="13" max="13" width="10.7109375" style="0" customWidth="1"/>
    <col min="14" max="14" width="3.28125" style="0" customWidth="1"/>
    <col min="15" max="15" width="12.7109375" style="0" bestFit="1" customWidth="1"/>
    <col min="17" max="17" width="2.8515625" style="0" customWidth="1"/>
    <col min="18" max="18" width="10.57421875" style="0" customWidth="1"/>
    <col min="20" max="20" width="11.7109375" style="0" customWidth="1"/>
    <col min="21" max="21" width="3.28125" style="0" customWidth="1"/>
    <col min="22" max="22" width="14.00390625" style="0" bestFit="1" customWidth="1"/>
    <col min="23" max="23" width="12.140625" style="0" customWidth="1"/>
    <col min="24" max="24" width="2.8515625" style="0" customWidth="1"/>
    <col min="25" max="25" width="10.7109375" style="0" customWidth="1"/>
    <col min="26" max="26" width="9.7109375" style="0" customWidth="1"/>
    <col min="27" max="27" width="11.28125" style="0" customWidth="1"/>
  </cols>
  <sheetData>
    <row r="1" spans="1:27" ht="39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ht="15.75" thickBot="1"/>
    <row r="3" spans="1:27" ht="21.75" thickBot="1">
      <c r="A3" s="24" t="s">
        <v>17</v>
      </c>
      <c r="B3" s="25"/>
      <c r="C3" s="25"/>
      <c r="D3" s="25"/>
      <c r="E3" s="25"/>
      <c r="F3" s="26"/>
      <c r="H3" s="24" t="s">
        <v>23</v>
      </c>
      <c r="I3" s="25"/>
      <c r="J3" s="25"/>
      <c r="K3" s="25"/>
      <c r="L3" s="25"/>
      <c r="M3" s="26"/>
      <c r="O3" s="24" t="s">
        <v>26</v>
      </c>
      <c r="P3" s="25"/>
      <c r="Q3" s="25"/>
      <c r="R3" s="25"/>
      <c r="S3" s="25"/>
      <c r="T3" s="26"/>
      <c r="V3" s="24" t="s">
        <v>33</v>
      </c>
      <c r="W3" s="25"/>
      <c r="X3" s="25"/>
      <c r="Y3" s="25"/>
      <c r="Z3" s="25"/>
      <c r="AA3" s="26"/>
    </row>
    <row r="4" spans="1:27" ht="29.25" customHeight="1">
      <c r="A4" s="1" t="s">
        <v>15</v>
      </c>
      <c r="B4" s="2" t="s">
        <v>16</v>
      </c>
      <c r="D4" s="2" t="s">
        <v>18</v>
      </c>
      <c r="E4" s="2" t="s">
        <v>19</v>
      </c>
      <c r="F4" s="2" t="s">
        <v>20</v>
      </c>
      <c r="H4" s="3" t="s">
        <v>15</v>
      </c>
      <c r="I4" s="4" t="s">
        <v>16</v>
      </c>
      <c r="K4" s="2" t="s">
        <v>18</v>
      </c>
      <c r="L4" s="2" t="s">
        <v>19</v>
      </c>
      <c r="M4" s="2" t="s">
        <v>20</v>
      </c>
      <c r="O4" s="1" t="s">
        <v>15</v>
      </c>
      <c r="P4" s="2" t="s">
        <v>16</v>
      </c>
      <c r="R4" s="2" t="s">
        <v>18</v>
      </c>
      <c r="S4" s="2" t="s">
        <v>19</v>
      </c>
      <c r="T4" s="2" t="s">
        <v>20</v>
      </c>
      <c r="V4" s="1" t="s">
        <v>15</v>
      </c>
      <c r="W4" s="2" t="s">
        <v>16</v>
      </c>
      <c r="Y4" s="2" t="s">
        <v>18</v>
      </c>
      <c r="Z4" s="2" t="s">
        <v>19</v>
      </c>
      <c r="AA4" s="2" t="s">
        <v>20</v>
      </c>
    </row>
    <row r="5" spans="1:27" ht="19.5">
      <c r="A5" s="5" t="s">
        <v>0</v>
      </c>
      <c r="B5" s="10">
        <v>111</v>
      </c>
      <c r="D5" s="12">
        <f>SUM(B12:B21)</f>
        <v>48</v>
      </c>
      <c r="E5" s="12">
        <f>SUM(B5:B11)</f>
        <v>206</v>
      </c>
      <c r="F5" s="15">
        <f>SUM(E5/B22)</f>
        <v>0.8110236220472441</v>
      </c>
      <c r="H5" s="5" t="s">
        <v>2</v>
      </c>
      <c r="I5" s="10">
        <v>11</v>
      </c>
      <c r="K5" s="12">
        <f>SUM(I10:I12)</f>
        <v>4</v>
      </c>
      <c r="L5" s="12">
        <f>I5+I6+I7+I8+I9</f>
        <v>119</v>
      </c>
      <c r="M5" s="15">
        <f>SUM(L5/I13)</f>
        <v>0.967479674796748</v>
      </c>
      <c r="O5" s="5" t="s">
        <v>29</v>
      </c>
      <c r="P5" s="10">
        <v>25</v>
      </c>
      <c r="R5" s="12">
        <f>P9+P10+P11+P12</f>
        <v>9</v>
      </c>
      <c r="S5" s="12">
        <f>P5+P6+P7+P8</f>
        <v>183</v>
      </c>
      <c r="T5" s="15">
        <f>SUM(S5/P13)</f>
        <v>0.953125</v>
      </c>
      <c r="V5" s="5" t="s">
        <v>36</v>
      </c>
      <c r="W5" s="10">
        <v>29</v>
      </c>
      <c r="Y5" s="12">
        <f>W11+W12+W13+W14+W15+W16+W17</f>
        <v>10</v>
      </c>
      <c r="Z5" s="12">
        <f>W5+W6+W7+W8+W9+W10</f>
        <v>268</v>
      </c>
      <c r="AA5" s="15">
        <f>SUM(Z5/W18)</f>
        <v>0.9640287769784173</v>
      </c>
    </row>
    <row r="6" spans="1:23" ht="19.5">
      <c r="A6" s="5" t="s">
        <v>3</v>
      </c>
      <c r="B6" s="10">
        <v>17</v>
      </c>
      <c r="H6" s="5" t="s">
        <v>9</v>
      </c>
      <c r="I6" s="10">
        <v>83</v>
      </c>
      <c r="O6" s="5" t="s">
        <v>28</v>
      </c>
      <c r="P6" s="10">
        <v>147</v>
      </c>
      <c r="V6" s="5" t="s">
        <v>34</v>
      </c>
      <c r="W6" s="10">
        <v>125</v>
      </c>
    </row>
    <row r="7" spans="1:26" ht="19.5">
      <c r="A7" s="5" t="s">
        <v>1</v>
      </c>
      <c r="B7" s="10">
        <v>58</v>
      </c>
      <c r="D7" s="1" t="s">
        <v>21</v>
      </c>
      <c r="E7" t="s">
        <v>90</v>
      </c>
      <c r="H7" s="5" t="s">
        <v>12</v>
      </c>
      <c r="I7" s="10">
        <v>13</v>
      </c>
      <c r="K7" s="1" t="s">
        <v>21</v>
      </c>
      <c r="L7" t="s">
        <v>92</v>
      </c>
      <c r="O7" s="5" t="s">
        <v>30</v>
      </c>
      <c r="P7" s="10">
        <v>4</v>
      </c>
      <c r="R7" s="1" t="s">
        <v>21</v>
      </c>
      <c r="S7" t="s">
        <v>95</v>
      </c>
      <c r="V7" s="5" t="s">
        <v>32</v>
      </c>
      <c r="W7" s="10">
        <v>24</v>
      </c>
      <c r="Y7" s="1" t="s">
        <v>21</v>
      </c>
      <c r="Z7" t="s">
        <v>97</v>
      </c>
    </row>
    <row r="8" spans="1:25" ht="19.5">
      <c r="A8" s="5" t="s">
        <v>8</v>
      </c>
      <c r="B8" s="10">
        <v>9</v>
      </c>
      <c r="E8" t="s">
        <v>91</v>
      </c>
      <c r="H8" s="5" t="s">
        <v>4</v>
      </c>
      <c r="I8" s="10">
        <v>3</v>
      </c>
      <c r="K8" s="1"/>
      <c r="L8" t="s">
        <v>93</v>
      </c>
      <c r="O8" s="5" t="s">
        <v>31</v>
      </c>
      <c r="P8" s="10">
        <v>7</v>
      </c>
      <c r="V8" s="5" t="s">
        <v>7</v>
      </c>
      <c r="W8" s="10">
        <v>51</v>
      </c>
      <c r="Y8" s="1"/>
    </row>
    <row r="9" spans="1:26" ht="19.5">
      <c r="A9" s="5" t="s">
        <v>11</v>
      </c>
      <c r="B9" s="10">
        <v>3</v>
      </c>
      <c r="D9" s="1" t="s">
        <v>22</v>
      </c>
      <c r="E9" t="s">
        <v>64</v>
      </c>
      <c r="H9" s="5" t="s">
        <v>24</v>
      </c>
      <c r="I9" s="10">
        <v>9</v>
      </c>
      <c r="K9" s="1" t="s">
        <v>22</v>
      </c>
      <c r="L9" t="s">
        <v>65</v>
      </c>
      <c r="O9" t="s">
        <v>0</v>
      </c>
      <c r="P9" s="9">
        <v>2</v>
      </c>
      <c r="R9" s="1" t="s">
        <v>22</v>
      </c>
      <c r="S9" t="s">
        <v>96</v>
      </c>
      <c r="V9" s="5" t="s">
        <v>27</v>
      </c>
      <c r="W9" s="10">
        <v>6</v>
      </c>
      <c r="Y9" s="1" t="s">
        <v>22</v>
      </c>
      <c r="Z9" t="s">
        <v>98</v>
      </c>
    </row>
    <row r="10" spans="1:23" ht="19.5">
      <c r="A10" s="5" t="s">
        <v>5</v>
      </c>
      <c r="B10" s="10">
        <v>6</v>
      </c>
      <c r="H10" s="8" t="s">
        <v>1</v>
      </c>
      <c r="I10" s="9">
        <v>2</v>
      </c>
      <c r="O10" s="8" t="s">
        <v>9</v>
      </c>
      <c r="P10" s="9">
        <v>3</v>
      </c>
      <c r="V10" s="5" t="s">
        <v>35</v>
      </c>
      <c r="W10" s="10">
        <v>33</v>
      </c>
    </row>
    <row r="11" spans="1:26" ht="19.5">
      <c r="A11" s="5" t="s">
        <v>6</v>
      </c>
      <c r="B11" s="10">
        <v>2</v>
      </c>
      <c r="E11" s="14">
        <v>2010</v>
      </c>
      <c r="H11" s="8" t="s">
        <v>8</v>
      </c>
      <c r="I11" s="9">
        <v>1</v>
      </c>
      <c r="L11" s="14">
        <v>2010</v>
      </c>
      <c r="O11" t="s">
        <v>94</v>
      </c>
      <c r="P11" s="9">
        <v>2</v>
      </c>
      <c r="S11" s="14">
        <v>2010</v>
      </c>
      <c r="V11" s="8" t="s">
        <v>51</v>
      </c>
      <c r="W11" s="9">
        <v>3</v>
      </c>
      <c r="Z11" s="14">
        <v>2010</v>
      </c>
    </row>
    <row r="12" spans="1:27" ht="30.75">
      <c r="A12" t="s">
        <v>2</v>
      </c>
      <c r="B12" s="9">
        <v>29</v>
      </c>
      <c r="D12" s="2" t="s">
        <v>18</v>
      </c>
      <c r="E12" s="2" t="s">
        <v>19</v>
      </c>
      <c r="F12" s="2" t="s">
        <v>20</v>
      </c>
      <c r="H12" t="s">
        <v>94</v>
      </c>
      <c r="I12" s="9">
        <v>1</v>
      </c>
      <c r="K12" s="2" t="s">
        <v>18</v>
      </c>
      <c r="L12" s="2" t="s">
        <v>19</v>
      </c>
      <c r="M12" s="2" t="s">
        <v>20</v>
      </c>
      <c r="O12" s="2" t="s">
        <v>85</v>
      </c>
      <c r="P12" s="9">
        <v>2</v>
      </c>
      <c r="R12" s="2" t="s">
        <v>18</v>
      </c>
      <c r="S12" s="2" t="s">
        <v>19</v>
      </c>
      <c r="T12" s="2" t="s">
        <v>20</v>
      </c>
      <c r="V12" s="8" t="s">
        <v>31</v>
      </c>
      <c r="W12" s="9">
        <v>2</v>
      </c>
      <c r="Y12" s="2" t="s">
        <v>18</v>
      </c>
      <c r="Z12" s="2" t="s">
        <v>19</v>
      </c>
      <c r="AA12" s="2" t="s">
        <v>20</v>
      </c>
    </row>
    <row r="13" spans="1:27" ht="19.5">
      <c r="A13" t="s">
        <v>9</v>
      </c>
      <c r="B13" s="9">
        <v>6</v>
      </c>
      <c r="D13" s="12">
        <v>7</v>
      </c>
      <c r="E13" s="12">
        <v>184</v>
      </c>
      <c r="F13" s="13">
        <v>0.963</v>
      </c>
      <c r="H13" s="7" t="s">
        <v>59</v>
      </c>
      <c r="I13" s="11">
        <f>SUM(I5:I17)</f>
        <v>123</v>
      </c>
      <c r="K13" s="12">
        <v>5</v>
      </c>
      <c r="L13" s="12">
        <v>132</v>
      </c>
      <c r="M13" s="13">
        <v>0.964</v>
      </c>
      <c r="O13" s="7" t="s">
        <v>59</v>
      </c>
      <c r="P13" s="11">
        <f>SUM(P5:P12)</f>
        <v>192</v>
      </c>
      <c r="R13" s="12">
        <v>13</v>
      </c>
      <c r="S13" s="12">
        <v>119</v>
      </c>
      <c r="T13" s="13">
        <v>0.902</v>
      </c>
      <c r="V13" s="8" t="s">
        <v>37</v>
      </c>
      <c r="W13" s="9">
        <v>1</v>
      </c>
      <c r="Y13" s="12">
        <v>6</v>
      </c>
      <c r="Z13" s="12">
        <v>279</v>
      </c>
      <c r="AA13" s="13">
        <v>0.979</v>
      </c>
    </row>
    <row r="14" spans="1:23" ht="19.5">
      <c r="A14" s="8" t="s">
        <v>14</v>
      </c>
      <c r="B14" s="9">
        <v>1</v>
      </c>
      <c r="I14" s="9"/>
      <c r="V14" s="8" t="s">
        <v>30</v>
      </c>
      <c r="W14" s="9">
        <v>2</v>
      </c>
    </row>
    <row r="15" spans="1:26" ht="19.5">
      <c r="A15" s="8" t="s">
        <v>85</v>
      </c>
      <c r="B15" s="9">
        <v>2</v>
      </c>
      <c r="D15" s="11" t="s">
        <v>61</v>
      </c>
      <c r="E15" s="11">
        <v>191</v>
      </c>
      <c r="I15" s="6"/>
      <c r="K15" s="11" t="s">
        <v>61</v>
      </c>
      <c r="L15" s="11">
        <v>137</v>
      </c>
      <c r="P15" s="6"/>
      <c r="R15" s="11" t="s">
        <v>61</v>
      </c>
      <c r="S15" s="11">
        <v>132</v>
      </c>
      <c r="V15" s="8" t="s">
        <v>13</v>
      </c>
      <c r="W15" s="9">
        <v>1</v>
      </c>
      <c r="Y15" s="11" t="s">
        <v>61</v>
      </c>
      <c r="Z15" s="11">
        <v>285</v>
      </c>
    </row>
    <row r="16" spans="1:23" ht="19.5">
      <c r="A16" s="8" t="s">
        <v>10</v>
      </c>
      <c r="B16" s="9">
        <v>1</v>
      </c>
      <c r="I16" s="6"/>
      <c r="V16" s="8" t="s">
        <v>1</v>
      </c>
      <c r="W16" s="9">
        <v>1</v>
      </c>
    </row>
    <row r="17" spans="1:26" ht="19.5">
      <c r="A17" s="8" t="s">
        <v>45</v>
      </c>
      <c r="B17" s="9">
        <v>1</v>
      </c>
      <c r="D17" s="1" t="s">
        <v>21</v>
      </c>
      <c r="E17" t="s">
        <v>68</v>
      </c>
      <c r="I17" s="6"/>
      <c r="K17" s="1" t="s">
        <v>21</v>
      </c>
      <c r="L17" t="s">
        <v>70</v>
      </c>
      <c r="R17" s="1" t="s">
        <v>21</v>
      </c>
      <c r="S17" t="s">
        <v>72</v>
      </c>
      <c r="W17" s="6"/>
      <c r="Y17" s="1" t="s">
        <v>21</v>
      </c>
      <c r="Z17" t="s">
        <v>75</v>
      </c>
    </row>
    <row r="18" spans="1:26" ht="19.5">
      <c r="A18" s="8" t="s">
        <v>7</v>
      </c>
      <c r="B18" s="9">
        <v>4</v>
      </c>
      <c r="E18" t="s">
        <v>69</v>
      </c>
      <c r="L18" t="s">
        <v>69</v>
      </c>
      <c r="S18" t="s">
        <v>73</v>
      </c>
      <c r="V18" s="7" t="s">
        <v>59</v>
      </c>
      <c r="W18" s="11">
        <f>SUM(W5:W17)</f>
        <v>278</v>
      </c>
      <c r="Z18" t="s">
        <v>76</v>
      </c>
    </row>
    <row r="19" spans="1:26" ht="19.5">
      <c r="A19" s="8" t="s">
        <v>12</v>
      </c>
      <c r="B19" s="9">
        <v>2</v>
      </c>
      <c r="D19" s="1" t="s">
        <v>22</v>
      </c>
      <c r="E19" t="s">
        <v>60</v>
      </c>
      <c r="K19" s="1" t="s">
        <v>22</v>
      </c>
      <c r="L19" t="s">
        <v>71</v>
      </c>
      <c r="R19" s="1" t="s">
        <v>22</v>
      </c>
      <c r="S19" t="s">
        <v>74</v>
      </c>
      <c r="W19" s="6"/>
      <c r="Y19" s="1" t="s">
        <v>22</v>
      </c>
      <c r="Z19" t="s">
        <v>77</v>
      </c>
    </row>
    <row r="20" spans="1:25" ht="19.5">
      <c r="A20" s="8" t="s">
        <v>36</v>
      </c>
      <c r="B20" s="9">
        <v>1</v>
      </c>
      <c r="D20" s="1"/>
      <c r="K20" s="1"/>
      <c r="R20" s="1"/>
      <c r="W20" s="6"/>
      <c r="Y20" s="1"/>
    </row>
    <row r="21" spans="1:25" ht="19.5">
      <c r="A21" s="8" t="s">
        <v>24</v>
      </c>
      <c r="B21" s="9">
        <v>1</v>
      </c>
      <c r="D21" s="1"/>
      <c r="K21" s="1"/>
      <c r="R21" s="1"/>
      <c r="W21" s="6"/>
      <c r="Y21" s="1"/>
    </row>
    <row r="22" spans="1:25" ht="19.5">
      <c r="A22" s="7" t="s">
        <v>59</v>
      </c>
      <c r="B22" s="11">
        <f>SUM(B5:B21)</f>
        <v>254</v>
      </c>
      <c r="D22" s="1"/>
      <c r="K22" s="1"/>
      <c r="R22" s="1"/>
      <c r="W22" s="6"/>
      <c r="Y22" s="1"/>
    </row>
    <row r="23" ht="15.75" thickBot="1"/>
    <row r="24" spans="1:20" ht="21.75" thickBot="1">
      <c r="A24" s="24" t="s">
        <v>42</v>
      </c>
      <c r="B24" s="25"/>
      <c r="C24" s="25"/>
      <c r="D24" s="25"/>
      <c r="E24" s="25"/>
      <c r="F24" s="26"/>
      <c r="H24" s="24" t="s">
        <v>50</v>
      </c>
      <c r="I24" s="25"/>
      <c r="J24" s="25"/>
      <c r="K24" s="25"/>
      <c r="L24" s="25"/>
      <c r="M24" s="26"/>
      <c r="O24" s="24" t="s">
        <v>58</v>
      </c>
      <c r="P24" s="25"/>
      <c r="Q24" s="25"/>
      <c r="R24" s="25"/>
      <c r="S24" s="25"/>
      <c r="T24" s="26"/>
    </row>
    <row r="25" spans="1:27" ht="32.25" customHeight="1">
      <c r="A25" s="1" t="s">
        <v>15</v>
      </c>
      <c r="B25" s="2" t="s">
        <v>16</v>
      </c>
      <c r="D25" s="2" t="s">
        <v>18</v>
      </c>
      <c r="E25" s="2" t="s">
        <v>19</v>
      </c>
      <c r="F25" s="2" t="s">
        <v>20</v>
      </c>
      <c r="H25" s="1" t="s">
        <v>15</v>
      </c>
      <c r="I25" s="2" t="s">
        <v>16</v>
      </c>
      <c r="K25" s="2" t="s">
        <v>18</v>
      </c>
      <c r="L25" s="2" t="s">
        <v>19</v>
      </c>
      <c r="M25" s="2" t="s">
        <v>20</v>
      </c>
      <c r="O25" s="1" t="s">
        <v>15</v>
      </c>
      <c r="P25" s="2" t="s">
        <v>16</v>
      </c>
      <c r="R25" s="2" t="s">
        <v>18</v>
      </c>
      <c r="S25" s="2" t="s">
        <v>19</v>
      </c>
      <c r="T25" s="2" t="s">
        <v>20</v>
      </c>
      <c r="V25" s="22" t="s">
        <v>88</v>
      </c>
      <c r="W25" s="22"/>
      <c r="X25" s="22"/>
      <c r="Y25" s="22"/>
      <c r="Z25" s="22"/>
      <c r="AA25" s="22"/>
    </row>
    <row r="26" spans="1:25" ht="26.25">
      <c r="A26" s="5" t="s">
        <v>46</v>
      </c>
      <c r="B26" s="10">
        <v>12</v>
      </c>
      <c r="D26" s="12">
        <f>SUM(B34:B41)</f>
        <v>23</v>
      </c>
      <c r="E26" s="12">
        <f>B26+B27+B28+B29+B30+B31+B32+B33</f>
        <v>159</v>
      </c>
      <c r="F26" s="15">
        <f>SUM(E26/B42)</f>
        <v>0.8736263736263736</v>
      </c>
      <c r="H26" s="5" t="s">
        <v>13</v>
      </c>
      <c r="I26" s="10">
        <v>238</v>
      </c>
      <c r="K26" s="12">
        <f>SUM(I31:I38)</f>
        <v>13</v>
      </c>
      <c r="L26" s="12">
        <f>I26+I27+I28+I29+I30</f>
        <v>292</v>
      </c>
      <c r="M26" s="15">
        <f>SUM(L26/I39)</f>
        <v>0.9573770491803278</v>
      </c>
      <c r="O26" s="5" t="s">
        <v>25</v>
      </c>
      <c r="P26" s="10">
        <v>65</v>
      </c>
      <c r="R26" s="12">
        <f>SUM(P39:P46)</f>
        <v>10</v>
      </c>
      <c r="S26" s="12">
        <f>SUM(P26:P38)</f>
        <v>308</v>
      </c>
      <c r="T26" s="15">
        <f>SUM(S26/P47)</f>
        <v>0.9685534591194969</v>
      </c>
      <c r="W26" s="18">
        <v>2011</v>
      </c>
      <c r="X26" s="19"/>
      <c r="Y26" s="19">
        <f>SUM(B22+I13+P13+W18+B42+I39+P47)</f>
        <v>1559</v>
      </c>
    </row>
    <row r="27" spans="1:25" ht="26.25">
      <c r="A27" s="5" t="s">
        <v>39</v>
      </c>
      <c r="B27" s="10">
        <v>80</v>
      </c>
      <c r="H27" s="5" t="s">
        <v>43</v>
      </c>
      <c r="I27" s="10">
        <v>25</v>
      </c>
      <c r="O27" s="5" t="s">
        <v>49</v>
      </c>
      <c r="P27" s="10">
        <v>75</v>
      </c>
      <c r="W27" s="19">
        <v>2010</v>
      </c>
      <c r="X27" s="19"/>
      <c r="Y27" s="19">
        <v>1510</v>
      </c>
    </row>
    <row r="28" spans="1:25" ht="26.25">
      <c r="A28" s="5" t="s">
        <v>40</v>
      </c>
      <c r="B28" s="10">
        <v>29</v>
      </c>
      <c r="D28" s="1" t="s">
        <v>21</v>
      </c>
      <c r="E28" t="s">
        <v>99</v>
      </c>
      <c r="H28" s="5" t="s">
        <v>37</v>
      </c>
      <c r="I28" s="10">
        <v>1</v>
      </c>
      <c r="K28" s="1" t="s">
        <v>21</v>
      </c>
      <c r="L28" t="s">
        <v>103</v>
      </c>
      <c r="O28" s="5" t="s">
        <v>55</v>
      </c>
      <c r="P28" s="10">
        <v>41</v>
      </c>
      <c r="R28" s="1" t="s">
        <v>21</v>
      </c>
      <c r="S28" t="s">
        <v>106</v>
      </c>
      <c r="W28" s="21" t="s">
        <v>67</v>
      </c>
      <c r="X28" s="19"/>
      <c r="Y28" s="19">
        <f>SUM(Y26-Y29)</f>
        <v>242</v>
      </c>
    </row>
    <row r="29" spans="1:25" ht="26.25">
      <c r="A29" s="5" t="s">
        <v>41</v>
      </c>
      <c r="B29" s="10">
        <v>5</v>
      </c>
      <c r="H29" s="5" t="s">
        <v>45</v>
      </c>
      <c r="I29" s="10">
        <v>1</v>
      </c>
      <c r="O29" s="5" t="s">
        <v>56</v>
      </c>
      <c r="P29" s="10">
        <v>18</v>
      </c>
      <c r="W29" s="19">
        <v>2009</v>
      </c>
      <c r="X29" s="19"/>
      <c r="Y29" s="19">
        <v>1317</v>
      </c>
    </row>
    <row r="30" spans="1:25" ht="26.25">
      <c r="A30" s="5" t="s">
        <v>44</v>
      </c>
      <c r="B30" s="10">
        <v>14</v>
      </c>
      <c r="D30" s="1" t="s">
        <v>22</v>
      </c>
      <c r="E30" t="s">
        <v>100</v>
      </c>
      <c r="H30" s="5" t="s">
        <v>47</v>
      </c>
      <c r="I30" s="10">
        <v>27</v>
      </c>
      <c r="K30" s="1" t="s">
        <v>22</v>
      </c>
      <c r="L30" t="s">
        <v>104</v>
      </c>
      <c r="O30" s="5" t="s">
        <v>14</v>
      </c>
      <c r="P30" s="10">
        <v>28</v>
      </c>
      <c r="R30" s="1" t="s">
        <v>22</v>
      </c>
      <c r="S30" t="s">
        <v>107</v>
      </c>
      <c r="W30" s="18">
        <v>2008</v>
      </c>
      <c r="X30" s="19"/>
      <c r="Y30" s="19">
        <v>1473</v>
      </c>
    </row>
    <row r="31" spans="1:25" ht="26.25">
      <c r="A31" s="5" t="s">
        <v>62</v>
      </c>
      <c r="B31" s="10">
        <v>2</v>
      </c>
      <c r="H31" s="8" t="s">
        <v>56</v>
      </c>
      <c r="I31" s="16">
        <v>2</v>
      </c>
      <c r="O31" s="5" t="s">
        <v>52</v>
      </c>
      <c r="P31" s="10">
        <v>5</v>
      </c>
      <c r="W31" s="19">
        <v>2007</v>
      </c>
      <c r="X31" s="20"/>
      <c r="Y31" s="19">
        <v>1792</v>
      </c>
    </row>
    <row r="32" spans="1:16" ht="19.5">
      <c r="A32" s="5" t="s">
        <v>38</v>
      </c>
      <c r="B32" s="10">
        <v>9</v>
      </c>
      <c r="H32" s="8" t="s">
        <v>53</v>
      </c>
      <c r="I32" s="16">
        <v>1</v>
      </c>
      <c r="O32" s="5" t="s">
        <v>51</v>
      </c>
      <c r="P32" s="10">
        <v>22</v>
      </c>
    </row>
    <row r="33" spans="1:25" ht="26.25">
      <c r="A33" s="5" t="s">
        <v>48</v>
      </c>
      <c r="B33" s="10">
        <v>8</v>
      </c>
      <c r="E33" s="14">
        <v>2010</v>
      </c>
      <c r="H33" s="8" t="s">
        <v>55</v>
      </c>
      <c r="I33" s="16">
        <v>1</v>
      </c>
      <c r="L33" s="14">
        <v>2010</v>
      </c>
      <c r="O33" s="5" t="s">
        <v>54</v>
      </c>
      <c r="P33" s="10">
        <v>15</v>
      </c>
      <c r="S33" s="14">
        <v>2010</v>
      </c>
      <c r="W33" s="23" t="s">
        <v>63</v>
      </c>
      <c r="X33" s="23"/>
      <c r="Y33" s="23"/>
    </row>
    <row r="34" spans="1:25" ht="32.25">
      <c r="A34" t="s">
        <v>55</v>
      </c>
      <c r="B34" s="9">
        <v>2</v>
      </c>
      <c r="D34" s="2" t="s">
        <v>18</v>
      </c>
      <c r="E34" s="2" t="s">
        <v>19</v>
      </c>
      <c r="F34" s="2" t="s">
        <v>20</v>
      </c>
      <c r="H34" s="28" t="s">
        <v>25</v>
      </c>
      <c r="I34" s="16">
        <v>5</v>
      </c>
      <c r="K34" s="2" t="s">
        <v>18</v>
      </c>
      <c r="L34" s="2" t="s">
        <v>19</v>
      </c>
      <c r="M34" s="2" t="s">
        <v>20</v>
      </c>
      <c r="O34" s="5" t="s">
        <v>57</v>
      </c>
      <c r="P34" s="10">
        <v>7</v>
      </c>
      <c r="R34" s="2" t="s">
        <v>18</v>
      </c>
      <c r="S34" s="2" t="s">
        <v>19</v>
      </c>
      <c r="T34" s="2" t="s">
        <v>20</v>
      </c>
      <c r="W34" s="19">
        <v>2011</v>
      </c>
      <c r="Y34" s="18">
        <v>223</v>
      </c>
    </row>
    <row r="35" spans="1:25" ht="26.25">
      <c r="A35" s="8" t="s">
        <v>7</v>
      </c>
      <c r="B35" s="9">
        <v>1</v>
      </c>
      <c r="D35" s="12">
        <v>12</v>
      </c>
      <c r="E35" s="12">
        <v>205</v>
      </c>
      <c r="F35" s="13">
        <v>0.945</v>
      </c>
      <c r="H35" s="8" t="s">
        <v>40</v>
      </c>
      <c r="I35" s="16">
        <v>1</v>
      </c>
      <c r="K35" s="12">
        <v>3</v>
      </c>
      <c r="L35" s="12">
        <v>236</v>
      </c>
      <c r="M35" s="13">
        <v>0.987</v>
      </c>
      <c r="O35" s="5" t="s">
        <v>53</v>
      </c>
      <c r="P35" s="10">
        <v>10</v>
      </c>
      <c r="R35" s="12">
        <v>22</v>
      </c>
      <c r="S35" s="12">
        <v>287</v>
      </c>
      <c r="T35" s="13">
        <v>0.929</v>
      </c>
      <c r="W35" s="18">
        <v>2010</v>
      </c>
      <c r="Y35" s="18">
        <f>SUM(Y27/7)</f>
        <v>215.71428571428572</v>
      </c>
    </row>
    <row r="36" spans="1:25" ht="26.25">
      <c r="A36" s="8" t="s">
        <v>27</v>
      </c>
      <c r="B36" s="9">
        <v>1</v>
      </c>
      <c r="H36" s="8" t="s">
        <v>32</v>
      </c>
      <c r="I36" s="16">
        <v>1</v>
      </c>
      <c r="O36" s="5" t="s">
        <v>66</v>
      </c>
      <c r="P36" s="10">
        <v>0</v>
      </c>
      <c r="W36" s="19">
        <v>2009</v>
      </c>
      <c r="Y36" s="19">
        <f>SUM(Y29/7)</f>
        <v>188.14285714285714</v>
      </c>
    </row>
    <row r="37" spans="1:25" ht="26.25">
      <c r="A37" s="8" t="s">
        <v>47</v>
      </c>
      <c r="B37" s="9">
        <v>12</v>
      </c>
      <c r="D37" s="11" t="s">
        <v>61</v>
      </c>
      <c r="E37" s="11">
        <v>217</v>
      </c>
      <c r="H37" s="8" t="s">
        <v>101</v>
      </c>
      <c r="I37" s="16">
        <v>1</v>
      </c>
      <c r="K37" s="11" t="s">
        <v>61</v>
      </c>
      <c r="L37" s="11">
        <v>239</v>
      </c>
      <c r="O37" s="5" t="s">
        <v>87</v>
      </c>
      <c r="P37" s="10">
        <v>8</v>
      </c>
      <c r="R37" s="11" t="s">
        <v>61</v>
      </c>
      <c r="S37" s="11">
        <v>309</v>
      </c>
      <c r="W37" s="18">
        <v>2008</v>
      </c>
      <c r="Y37" s="18">
        <f>SUM(Y30/7)</f>
        <v>210.42857142857142</v>
      </c>
    </row>
    <row r="38" spans="1:25" ht="26.25">
      <c r="A38" s="8" t="s">
        <v>45</v>
      </c>
      <c r="B38" s="9">
        <v>3</v>
      </c>
      <c r="H38" s="8" t="s">
        <v>102</v>
      </c>
      <c r="I38" s="16">
        <v>1</v>
      </c>
      <c r="O38" s="5" t="s">
        <v>10</v>
      </c>
      <c r="P38" s="10">
        <v>14</v>
      </c>
      <c r="W38" s="19">
        <v>2007</v>
      </c>
      <c r="Y38" s="18">
        <f>SUM(Y31/7)</f>
        <v>256</v>
      </c>
    </row>
    <row r="39" spans="1:19" ht="19.5">
      <c r="A39" s="8" t="s">
        <v>86</v>
      </c>
      <c r="B39" s="9">
        <v>1</v>
      </c>
      <c r="D39" s="1" t="s">
        <v>21</v>
      </c>
      <c r="E39" t="s">
        <v>78</v>
      </c>
      <c r="H39" s="7" t="s">
        <v>59</v>
      </c>
      <c r="I39" s="11">
        <f>SUM(I26:I38)</f>
        <v>305</v>
      </c>
      <c r="K39" s="1" t="s">
        <v>21</v>
      </c>
      <c r="L39" t="s">
        <v>80</v>
      </c>
      <c r="O39" t="s">
        <v>13</v>
      </c>
      <c r="P39" s="9">
        <v>1</v>
      </c>
      <c r="R39" s="1" t="s">
        <v>21</v>
      </c>
      <c r="S39" t="s">
        <v>82</v>
      </c>
    </row>
    <row r="40" spans="1:19" ht="19.5">
      <c r="A40" s="8" t="s">
        <v>13</v>
      </c>
      <c r="B40" s="9">
        <v>3</v>
      </c>
      <c r="O40" s="8" t="s">
        <v>30</v>
      </c>
      <c r="P40" s="9">
        <v>1</v>
      </c>
      <c r="S40" t="s">
        <v>83</v>
      </c>
    </row>
    <row r="41" spans="2:19" ht="19.5">
      <c r="B41" s="9"/>
      <c r="D41" s="1" t="s">
        <v>22</v>
      </c>
      <c r="E41" t="s">
        <v>79</v>
      </c>
      <c r="K41" s="1" t="s">
        <v>22</v>
      </c>
      <c r="L41" t="s">
        <v>81</v>
      </c>
      <c r="O41" s="8" t="s">
        <v>38</v>
      </c>
      <c r="P41" s="9">
        <v>3</v>
      </c>
      <c r="R41" s="1" t="s">
        <v>22</v>
      </c>
      <c r="S41" t="s">
        <v>84</v>
      </c>
    </row>
    <row r="42" spans="1:16" ht="19.5">
      <c r="A42" s="7" t="s">
        <v>59</v>
      </c>
      <c r="B42" s="11">
        <f>SUM(B26:B41)</f>
        <v>182</v>
      </c>
      <c r="O42" s="8" t="s">
        <v>40</v>
      </c>
      <c r="P42" s="9">
        <v>1</v>
      </c>
    </row>
    <row r="43" spans="15:16" ht="19.5">
      <c r="O43" s="8" t="s">
        <v>44</v>
      </c>
      <c r="P43" s="9">
        <v>1</v>
      </c>
    </row>
    <row r="44" spans="15:16" ht="19.5">
      <c r="O44" s="8" t="s">
        <v>105</v>
      </c>
      <c r="P44" s="9">
        <v>1</v>
      </c>
    </row>
    <row r="45" spans="15:16" ht="19.5">
      <c r="O45" s="8" t="s">
        <v>27</v>
      </c>
      <c r="P45" s="9">
        <v>1</v>
      </c>
    </row>
    <row r="46" spans="15:16" ht="19.5">
      <c r="O46" s="8" t="s">
        <v>85</v>
      </c>
      <c r="P46" s="9">
        <v>1</v>
      </c>
    </row>
    <row r="47" spans="15:16" ht="19.5">
      <c r="O47" s="7" t="s">
        <v>59</v>
      </c>
      <c r="P47" s="17">
        <f>SUM(P26:P46)</f>
        <v>318</v>
      </c>
    </row>
  </sheetData>
  <sheetProtection/>
  <mergeCells count="10">
    <mergeCell ref="A1:AA1"/>
    <mergeCell ref="A24:F24"/>
    <mergeCell ref="O24:T24"/>
    <mergeCell ref="H3:M3"/>
    <mergeCell ref="O3:T3"/>
    <mergeCell ref="A3:F3"/>
    <mergeCell ref="V25:AA25"/>
    <mergeCell ref="W33:Y33"/>
    <mergeCell ref="H24:M24"/>
    <mergeCell ref="V3:AA3"/>
  </mergeCells>
  <printOptions horizontalCentered="1"/>
  <pageMargins left="0" right="0" top="1" bottom="0" header="0" footer="0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NSSA-NSCA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cdavis</dc:creator>
  <cp:keywords/>
  <dc:description/>
  <cp:lastModifiedBy>rcrow</cp:lastModifiedBy>
  <cp:lastPrinted>2012-01-18T02:26:27Z</cp:lastPrinted>
  <dcterms:created xsi:type="dcterms:W3CDTF">2008-02-07T23:26:05Z</dcterms:created>
  <dcterms:modified xsi:type="dcterms:W3CDTF">2012-01-18T02:26:55Z</dcterms:modified>
  <cp:category/>
  <cp:version/>
  <cp:contentType/>
  <cp:contentStatus/>
</cp:coreProperties>
</file>